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2014" sheetId="1" r:id="rId3"/>
  </sheets>
  <definedNames/>
  <calcPr/>
</workbook>
</file>

<file path=xl/sharedStrings.xml><?xml version="1.0" encoding="utf-8"?>
<sst xmlns="http://schemas.openxmlformats.org/spreadsheetml/2006/main" count="51" uniqueCount="40">
  <si>
    <t>Реестр счетов-фактур на оплату потерь  ООО "КВЭП" за 2014 год.</t>
  </si>
  <si>
    <t>№ п/п</t>
  </si>
  <si>
    <t>месяц</t>
  </si>
  <si>
    <t>продавец</t>
  </si>
  <si>
    <t>дата сч-фактуры</t>
  </si>
  <si>
    <t>№ сч-фактуры</t>
  </si>
  <si>
    <t>кол-во, кВтч</t>
  </si>
  <si>
    <t>цена за ед., руб./кВтч</t>
  </si>
  <si>
    <t>стоимость, руб. без НДС</t>
  </si>
  <si>
    <t>если на упрощенке указывается с НДС</t>
  </si>
  <si>
    <t>январь</t>
  </si>
  <si>
    <t>Кубаньэнергосбыт</t>
  </si>
  <si>
    <t>№1023/11601</t>
  </si>
  <si>
    <t>февраль</t>
  </si>
  <si>
    <t>№2272/11601</t>
  </si>
  <si>
    <t>март</t>
  </si>
  <si>
    <t xml:space="preserve">№ 3445/11601, №150/11602 </t>
  </si>
  <si>
    <t>апрель</t>
  </si>
  <si>
    <t>№4575/11601</t>
  </si>
  <si>
    <t>май</t>
  </si>
  <si>
    <t>№5791/11601</t>
  </si>
  <si>
    <t>июнь</t>
  </si>
  <si>
    <t>№6973/11601</t>
  </si>
  <si>
    <t>июль</t>
  </si>
  <si>
    <t>№8210/11601</t>
  </si>
  <si>
    <t>август</t>
  </si>
  <si>
    <t>№9425/11601</t>
  </si>
  <si>
    <t>сентябрь</t>
  </si>
  <si>
    <t>№10645/11601</t>
  </si>
  <si>
    <t>октябрь</t>
  </si>
  <si>
    <t>№11718/11601</t>
  </si>
  <si>
    <t>ноябрь</t>
  </si>
  <si>
    <t>№13111/11601</t>
  </si>
  <si>
    <t>декабрь</t>
  </si>
  <si>
    <t>№14361/11601</t>
  </si>
  <si>
    <t>ИТОГО</t>
  </si>
  <si>
    <t>Исполнительный директор</t>
  </si>
  <si>
    <t>Терехова Т.А.</t>
  </si>
  <si>
    <t>Экономист</t>
  </si>
  <si>
    <t>Кривнева Е.В.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</si>
</sst>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1.0"/>
      <color rgb="FF000000"/>
      <name val="Calibri"/>
    </font>
    <font>
      <sz val="12.0"/>
      <color rgb="FF000000"/>
      <name val="Times New Roman"/>
    </font>
    <font>
      <b/>
      <sz val="12.0"/>
      <color rgb="FF000000"/>
      <name val="Times New Roman"/>
    </font>
    <font>
      <b/>
      <sz val="10.0"/>
      <color rgb="FF000000"/>
      <name val="Times New Roman"/>
    </font>
    <font>
      <sz val="10.0"/>
      <color rgb="FF000000"/>
      <name val="Times New Roman"/>
    </font>
    <font>
      <sz val="9.0"/>
      <color rgb="FF000000"/>
      <name val="Times New Roman"/>
    </font>
    <font>
      <sz val="9.0"/>
      <name val="Times New Roman"/>
    </font>
    <font>
      <sz val="11.0"/>
      <color rgb="FF000000"/>
      <name val="Times New Roman"/>
    </font>
    <font/>
    <font>
      <b/>
      <sz val="11.0"/>
      <name val="Times New Roman"/>
    </font>
    <font>
      <b/>
      <sz val="11.0"/>
      <color rgb="FF000000"/>
      <name val="Times New Roman"/>
    </font>
    <font>
      <b/>
      <sz val="14.0"/>
      <color rgb="FF000000"/>
      <name val="Times New Roman"/>
    </font>
  </fonts>
  <fills count="2">
    <fill>
      <patternFill patternType="none"/>
    </fill>
    <fill>
      <patternFill patternType="lightGray"/>
    </fill>
  </fills>
  <borders count="13">
    <border/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3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bottom" wrapText="0"/>
    </xf>
    <xf borderId="0" fillId="0" fontId="2" numFmtId="0" xfId="0" applyAlignment="1" applyFont="1">
      <alignment horizontal="center" shrinkToFit="0" vertical="bottom" wrapText="0"/>
    </xf>
    <xf borderId="1" fillId="0" fontId="2" numFmtId="0" xfId="0" applyAlignment="1" applyBorder="1" applyFont="1">
      <alignment shrinkToFit="0" vertical="center" wrapText="1"/>
    </xf>
    <xf borderId="2" fillId="0" fontId="2" numFmtId="0" xfId="0" applyAlignment="1" applyBorder="1" applyFont="1">
      <alignment shrinkToFit="0" vertical="center" wrapText="1"/>
    </xf>
    <xf borderId="2" fillId="0" fontId="3" numFmtId="0" xfId="0" applyAlignment="1" applyBorder="1" applyFont="1">
      <alignment horizontal="center" shrinkToFit="0" vertical="center" wrapText="1"/>
    </xf>
    <xf borderId="3" fillId="0" fontId="3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horizontal="center" shrinkToFit="0" vertical="center" wrapText="1"/>
    </xf>
    <xf borderId="0" fillId="0" fontId="4" numFmtId="0" xfId="0" applyAlignment="1" applyFont="1">
      <alignment horizontal="center" shrinkToFit="0" vertical="center" wrapText="1"/>
    </xf>
    <xf borderId="4" fillId="0" fontId="1" numFmtId="0" xfId="0" applyAlignment="1" applyBorder="1" applyFont="1">
      <alignment horizontal="center" shrinkToFit="0" vertical="center" wrapText="0"/>
    </xf>
    <xf borderId="5" fillId="0" fontId="1" numFmtId="0" xfId="0" applyAlignment="1" applyBorder="1" applyFont="1">
      <alignment horizontal="center" shrinkToFit="0" vertical="center" wrapText="0"/>
    </xf>
    <xf borderId="5" fillId="0" fontId="5" numFmtId="0" xfId="0" applyAlignment="1" applyBorder="1" applyFont="1">
      <alignment horizontal="center" shrinkToFit="0" vertical="center" wrapText="1"/>
    </xf>
    <xf borderId="5" fillId="0" fontId="6" numFmtId="14" xfId="0" applyAlignment="1" applyBorder="1" applyFont="1" applyNumberFormat="1">
      <alignment horizontal="center" shrinkToFit="0" vertical="center" wrapText="1"/>
    </xf>
    <xf borderId="5" fillId="0" fontId="6" numFmtId="0" xfId="0" applyAlignment="1" applyBorder="1" applyFont="1">
      <alignment horizontal="center" shrinkToFit="0" vertical="center" wrapText="1"/>
    </xf>
    <xf borderId="5" fillId="0" fontId="6" numFmtId="3" xfId="0" applyAlignment="1" applyBorder="1" applyFont="1" applyNumberFormat="1">
      <alignment horizontal="center" shrinkToFit="0" vertical="center" wrapText="1"/>
    </xf>
    <xf borderId="5" fillId="0" fontId="4" numFmtId="2" xfId="0" applyAlignment="1" applyBorder="1" applyFont="1" applyNumberFormat="1">
      <alignment horizontal="center" shrinkToFit="0" vertical="center" wrapText="0"/>
    </xf>
    <xf borderId="5" fillId="0" fontId="6" numFmtId="4" xfId="0" applyAlignment="1" applyBorder="1" applyFont="1" applyNumberFormat="1">
      <alignment horizontal="center" shrinkToFit="0" vertical="center" wrapText="1"/>
    </xf>
    <xf borderId="0" fillId="0" fontId="1" numFmtId="0" xfId="0" applyAlignment="1" applyFont="1">
      <alignment shrinkToFit="0" vertical="center" wrapText="0"/>
    </xf>
    <xf borderId="6" fillId="0" fontId="1" numFmtId="0" xfId="0" applyAlignment="1" applyBorder="1" applyFont="1">
      <alignment horizontal="center" shrinkToFit="0" vertical="center" wrapText="0"/>
    </xf>
    <xf borderId="7" fillId="0" fontId="1" numFmtId="0" xfId="0" applyAlignment="1" applyBorder="1" applyFont="1">
      <alignment horizontal="center" shrinkToFit="0" vertical="center" wrapText="0"/>
    </xf>
    <xf borderId="7" fillId="0" fontId="6" numFmtId="14" xfId="0" applyAlignment="1" applyBorder="1" applyFont="1" applyNumberFormat="1">
      <alignment horizontal="center" shrinkToFit="0" vertical="center" wrapText="1"/>
    </xf>
    <xf borderId="7" fillId="0" fontId="6" numFmtId="0" xfId="0" applyAlignment="1" applyBorder="1" applyFont="1">
      <alignment horizontal="center" shrinkToFit="0" vertical="center" wrapText="1"/>
    </xf>
    <xf borderId="7" fillId="0" fontId="6" numFmtId="3" xfId="0" applyAlignment="1" applyBorder="1" applyFont="1" applyNumberFormat="1">
      <alignment horizontal="center" shrinkToFit="0" vertical="center" wrapText="1"/>
    </xf>
    <xf borderId="7" fillId="0" fontId="6" numFmtId="4" xfId="0" applyAlignment="1" applyBorder="1" applyFont="1" applyNumberFormat="1">
      <alignment horizontal="center" shrinkToFit="0" vertical="center" wrapText="1"/>
    </xf>
    <xf borderId="8" fillId="0" fontId="1" numFmtId="0" xfId="0" applyAlignment="1" applyBorder="1" applyFont="1">
      <alignment horizontal="center" shrinkToFit="0" vertical="center" wrapText="0"/>
    </xf>
    <xf borderId="9" fillId="0" fontId="1" numFmtId="0" xfId="0" applyAlignment="1" applyBorder="1" applyFont="1">
      <alignment horizontal="center" shrinkToFit="0" vertical="center" wrapText="0"/>
    </xf>
    <xf borderId="9" fillId="0" fontId="6" numFmtId="14" xfId="0" applyAlignment="1" applyBorder="1" applyFont="1" applyNumberFormat="1">
      <alignment horizontal="center" shrinkToFit="0" vertical="center" wrapText="1"/>
    </xf>
    <xf borderId="9" fillId="0" fontId="6" numFmtId="0" xfId="0" applyAlignment="1" applyBorder="1" applyFont="1">
      <alignment horizontal="center" shrinkToFit="0" vertical="center" wrapText="1"/>
    </xf>
    <xf borderId="9" fillId="0" fontId="6" numFmtId="3" xfId="0" applyAlignment="1" applyBorder="1" applyFont="1" applyNumberFormat="1">
      <alignment horizontal="center" shrinkToFit="0" vertical="center" wrapText="1"/>
    </xf>
    <xf borderId="9" fillId="0" fontId="6" numFmtId="4" xfId="0" applyAlignment="1" applyBorder="1" applyFont="1" applyNumberFormat="1">
      <alignment horizontal="center" shrinkToFit="0" vertical="center" wrapText="1"/>
    </xf>
    <xf borderId="10" fillId="0" fontId="7" numFmtId="0" xfId="0" applyAlignment="1" applyBorder="1" applyFont="1">
      <alignment horizontal="right" shrinkToFit="0" vertical="center" wrapText="0"/>
    </xf>
    <xf borderId="11" fillId="0" fontId="8" numFmtId="0" xfId="0" applyBorder="1" applyFont="1"/>
    <xf borderId="12" fillId="0" fontId="8" numFmtId="0" xfId="0" applyBorder="1" applyFont="1"/>
    <xf borderId="2" fillId="0" fontId="9" numFmtId="3" xfId="0" applyAlignment="1" applyBorder="1" applyFont="1" applyNumberFormat="1">
      <alignment horizontal="center" shrinkToFit="0" vertical="center" wrapText="1"/>
    </xf>
    <xf borderId="2" fillId="0" fontId="10" numFmtId="4" xfId="0" applyAlignment="1" applyBorder="1" applyFont="1" applyNumberFormat="1">
      <alignment horizontal="center" shrinkToFit="0" vertical="center" wrapText="0"/>
    </xf>
    <xf borderId="3" fillId="0" fontId="10" numFmtId="4" xfId="0" applyAlignment="1" applyBorder="1" applyFont="1" applyNumberFormat="1">
      <alignment horizontal="center" shrinkToFit="0" vertical="center" wrapText="0"/>
    </xf>
    <xf borderId="0" fillId="0" fontId="7" numFmtId="0" xfId="0" applyAlignment="1" applyFont="1">
      <alignment shrinkToFit="0" vertical="center" wrapText="0"/>
    </xf>
    <xf borderId="0" fillId="0" fontId="11" numFmtId="0" xfId="0" applyAlignment="1" applyFont="1">
      <alignment shrinkToFit="0" vertical="bottom" wrapText="0"/>
    </xf>
    <xf borderId="0" fillId="0" fontId="11" numFmtId="0" xfId="0" applyAlignment="1" applyFont="1">
      <alignment horizontal="center" shrinkToFit="0" vertical="center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99CC00"/>
  </sheetPr>
  <sheetViews>
    <sheetView workbookViewId="0"/>
  </sheetViews>
  <sheetFormatPr customHeight="1" defaultColWidth="14.43" defaultRowHeight="15.0"/>
  <cols>
    <col customWidth="1" min="1" max="1" width="4.43"/>
    <col customWidth="1" min="2" max="2" width="10.43"/>
    <col customWidth="1" min="3" max="4" width="15.43"/>
    <col customWidth="1" min="5" max="5" width="25.86"/>
    <col customWidth="1" min="6" max="6" width="20.14"/>
    <col customWidth="1" min="7" max="7" width="10.0"/>
    <col customWidth="1" min="8" max="8" width="16.57"/>
    <col customWidth="1" min="9" max="19" width="8.86"/>
  </cols>
  <sheetData>
    <row r="1" ht="15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>
      <c r="A2" s="2" t="s">
        <v>0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ht="16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ht="51.0" customHeight="1">
      <c r="A4" s="3" t="s">
        <v>1</v>
      </c>
      <c r="B4" s="4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L4" s="8"/>
      <c r="M4" s="8"/>
      <c r="N4" s="8"/>
      <c r="O4" s="8"/>
      <c r="P4" s="8"/>
      <c r="Q4" s="8"/>
      <c r="R4" s="8"/>
      <c r="S4" s="8"/>
    </row>
    <row r="5" ht="30.75" customHeight="1">
      <c r="A5" s="9">
        <v>1.0</v>
      </c>
      <c r="B5" s="10" t="s">
        <v>10</v>
      </c>
      <c r="C5" s="11" t="s">
        <v>11</v>
      </c>
      <c r="D5" s="12">
        <v>41670.0</v>
      </c>
      <c r="E5" s="13" t="s">
        <v>12</v>
      </c>
      <c r="F5" s="14">
        <v>195409.0</v>
      </c>
      <c r="G5" s="15">
        <f t="shared" ref="G5:G17" si="1">H5/F5</f>
        <v>2.039720023</v>
      </c>
      <c r="H5" s="16">
        <v>398579.65</v>
      </c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</row>
    <row r="6" ht="30.75" customHeight="1">
      <c r="A6" s="18">
        <v>2.0</v>
      </c>
      <c r="B6" s="19" t="s">
        <v>13</v>
      </c>
      <c r="C6" s="11" t="s">
        <v>11</v>
      </c>
      <c r="D6" s="20">
        <v>41698.0</v>
      </c>
      <c r="E6" s="21" t="s">
        <v>14</v>
      </c>
      <c r="F6" s="22">
        <v>215634.0</v>
      </c>
      <c r="G6" s="15">
        <f t="shared" si="1"/>
        <v>1.921290056</v>
      </c>
      <c r="H6" s="23">
        <v>414295.46</v>
      </c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</row>
    <row r="7" ht="30.75" customHeight="1">
      <c r="A7" s="18">
        <v>3.0</v>
      </c>
      <c r="B7" s="19" t="s">
        <v>15</v>
      </c>
      <c r="C7" s="11" t="s">
        <v>11</v>
      </c>
      <c r="D7" s="20">
        <v>41729.0</v>
      </c>
      <c r="E7" s="21" t="s">
        <v>16</v>
      </c>
      <c r="F7" s="22">
        <f>201300+85730</f>
        <v>287030</v>
      </c>
      <c r="G7" s="15">
        <f t="shared" si="1"/>
        <v>1.968729122</v>
      </c>
      <c r="H7" s="23">
        <f>162216.59+402867.73</f>
        <v>565084.32</v>
      </c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</row>
    <row r="8" ht="30.75" customHeight="1">
      <c r="A8" s="18">
        <v>4.0</v>
      </c>
      <c r="B8" s="19" t="s">
        <v>17</v>
      </c>
      <c r="C8" s="11" t="s">
        <v>11</v>
      </c>
      <c r="D8" s="20">
        <v>41759.0</v>
      </c>
      <c r="E8" s="21" t="s">
        <v>18</v>
      </c>
      <c r="F8" s="22">
        <f>185701+4282</f>
        <v>189983</v>
      </c>
      <c r="G8" s="15">
        <f t="shared" si="1"/>
        <v>1.935420011</v>
      </c>
      <c r="H8" s="23">
        <v>367696.9</v>
      </c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</row>
    <row r="9" ht="30.75" customHeight="1">
      <c r="A9" s="18">
        <v>5.0</v>
      </c>
      <c r="B9" s="19" t="s">
        <v>19</v>
      </c>
      <c r="C9" s="11" t="s">
        <v>11</v>
      </c>
      <c r="D9" s="20">
        <v>41790.0</v>
      </c>
      <c r="E9" s="21" t="s">
        <v>20</v>
      </c>
      <c r="F9" s="22">
        <f>199000+78976+4695</f>
        <v>282671</v>
      </c>
      <c r="G9" s="15">
        <f t="shared" si="1"/>
        <v>1.72650095</v>
      </c>
      <c r="H9" s="23">
        <v>488031.75</v>
      </c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</row>
    <row r="10" ht="30.75" customHeight="1">
      <c r="A10" s="18">
        <v>6.0</v>
      </c>
      <c r="B10" s="19" t="s">
        <v>21</v>
      </c>
      <c r="C10" s="11" t="s">
        <v>11</v>
      </c>
      <c r="D10" s="20">
        <v>41820.0</v>
      </c>
      <c r="E10" s="21" t="s">
        <v>22</v>
      </c>
      <c r="F10" s="22">
        <f>199000+18208+8074</f>
        <v>225282</v>
      </c>
      <c r="G10" s="15">
        <f t="shared" si="1"/>
        <v>1.882477961</v>
      </c>
      <c r="H10" s="23">
        <v>424088.4</v>
      </c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</row>
    <row r="11" ht="30.75" customHeight="1">
      <c r="A11" s="18">
        <v>7.0</v>
      </c>
      <c r="B11" s="19" t="s">
        <v>23</v>
      </c>
      <c r="C11" s="11" t="s">
        <v>11</v>
      </c>
      <c r="D11" s="20">
        <v>41851.0</v>
      </c>
      <c r="E11" s="21" t="s">
        <v>24</v>
      </c>
      <c r="F11" s="22">
        <f>202600+136800+6072</f>
        <v>345472</v>
      </c>
      <c r="G11" s="15">
        <f t="shared" si="1"/>
        <v>1.994167834</v>
      </c>
      <c r="H11" s="23">
        <v>688929.15</v>
      </c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</row>
    <row r="12" ht="30.75" customHeight="1">
      <c r="A12" s="18">
        <v>8.0</v>
      </c>
      <c r="B12" s="19" t="s">
        <v>25</v>
      </c>
      <c r="C12" s="11" t="s">
        <v>11</v>
      </c>
      <c r="D12" s="20">
        <v>41882.0</v>
      </c>
      <c r="E12" s="21" t="s">
        <v>26</v>
      </c>
      <c r="F12" s="22">
        <f>211200+96787+1830</f>
        <v>309817</v>
      </c>
      <c r="G12" s="15">
        <f t="shared" si="1"/>
        <v>2.064518667</v>
      </c>
      <c r="H12" s="23">
        <v>639622.98</v>
      </c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</row>
    <row r="13" ht="30.75" customHeight="1">
      <c r="A13" s="18">
        <v>9.0</v>
      </c>
      <c r="B13" s="19" t="s">
        <v>27</v>
      </c>
      <c r="C13" s="11" t="s">
        <v>11</v>
      </c>
      <c r="D13" s="20">
        <v>41912.0</v>
      </c>
      <c r="E13" s="21" t="s">
        <v>28</v>
      </c>
      <c r="F13" s="22">
        <f>106980+1369</f>
        <v>108349</v>
      </c>
      <c r="G13" s="15">
        <f t="shared" si="1"/>
        <v>2.075030042</v>
      </c>
      <c r="H13" s="23">
        <v>224827.43</v>
      </c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</row>
    <row r="14" ht="30.75" customHeight="1">
      <c r="A14" s="18">
        <v>10.0</v>
      </c>
      <c r="B14" s="19" t="s">
        <v>29</v>
      </c>
      <c r="C14" s="11" t="s">
        <v>11</v>
      </c>
      <c r="D14" s="20">
        <v>41943.0</v>
      </c>
      <c r="E14" s="21" t="s">
        <v>30</v>
      </c>
      <c r="F14" s="22">
        <v>300910.0</v>
      </c>
      <c r="G14" s="15">
        <f t="shared" si="1"/>
        <v>2.232620053</v>
      </c>
      <c r="H14" s="23">
        <v>671817.7</v>
      </c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</row>
    <row r="15" ht="30.75" customHeight="1">
      <c r="A15" s="18">
        <v>11.0</v>
      </c>
      <c r="B15" s="19" t="s">
        <v>31</v>
      </c>
      <c r="C15" s="11" t="s">
        <v>11</v>
      </c>
      <c r="D15" s="20">
        <v>41973.0</v>
      </c>
      <c r="E15" s="21" t="s">
        <v>32</v>
      </c>
      <c r="F15" s="22">
        <f>210982+1593</f>
        <v>212575</v>
      </c>
      <c r="G15" s="15">
        <f t="shared" si="1"/>
        <v>2.185879995</v>
      </c>
      <c r="H15" s="23">
        <v>464663.44</v>
      </c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</row>
    <row r="16" ht="30.75" customHeight="1">
      <c r="A16" s="24">
        <v>12.0</v>
      </c>
      <c r="B16" s="25" t="s">
        <v>33</v>
      </c>
      <c r="C16" s="11" t="s">
        <v>11</v>
      </c>
      <c r="D16" s="26">
        <v>42004.0</v>
      </c>
      <c r="E16" s="27" t="s">
        <v>34</v>
      </c>
      <c r="F16" s="28">
        <f>216400+47027+1522</f>
        <v>264949</v>
      </c>
      <c r="G16" s="15">
        <f t="shared" si="1"/>
        <v>2.213836625</v>
      </c>
      <c r="H16" s="29">
        <v>586553.8</v>
      </c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</row>
    <row r="17" ht="15.75" customHeight="1">
      <c r="A17" s="30" t="s">
        <v>35</v>
      </c>
      <c r="B17" s="31"/>
      <c r="C17" s="31"/>
      <c r="D17" s="31"/>
      <c r="E17" s="32"/>
      <c r="F17" s="33">
        <v>2890504.0</v>
      </c>
      <c r="G17" s="34">
        <f t="shared" si="1"/>
        <v>2.052995249</v>
      </c>
      <c r="H17" s="35">
        <f>SUM(H5:H16)</f>
        <v>5934190.98</v>
      </c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</row>
    <row r="18" ht="15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ht="18.75" customHeight="1">
      <c r="A19" s="1"/>
      <c r="B19" s="37" t="s">
        <v>36</v>
      </c>
      <c r="C19" s="37"/>
      <c r="D19" s="37"/>
      <c r="E19" s="38"/>
      <c r="F19" s="37" t="s">
        <v>37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ht="18.75" customHeight="1">
      <c r="A20" s="1"/>
      <c r="B20" s="37"/>
      <c r="C20" s="37"/>
      <c r="D20" s="37"/>
      <c r="E20" s="38"/>
      <c r="F20" s="37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ht="18.75" customHeight="1">
      <c r="A21" s="1"/>
      <c r="B21" s="37" t="s">
        <v>38</v>
      </c>
      <c r="C21" s="37"/>
      <c r="D21" s="37"/>
      <c r="E21" s="38"/>
      <c r="F21" s="37" t="s">
        <v>39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</sheetData>
  <mergeCells count="3">
    <mergeCell ref="I4:K4"/>
    <mergeCell ref="A2:H2"/>
    <mergeCell ref="A17:E17"/>
  </mergeCells>
  <drawing r:id="rId1"/>
</worksheet>
</file>